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<sst xmlns="http://schemas.openxmlformats.org/spreadsheetml/2006/main" count="58" uniqueCount="27">
  <si>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</si>
  <si>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</si>
  <si>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</si>
  <si>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</si>
  <si>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</si>
  <si>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</si>
  <si>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</si>
  <si>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</si>
  <si>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</si>
  <si>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</si>
  <si>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</si>
  <si>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</si>
  <si>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</si>
  <si>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</si>
  <si>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</si>
  <si>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</si>
  <si>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</si>
  <si>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11</t>
  </si>
  <si>
    <t>28</t>
  </si>
  <si>
    <t>33</t>
  </si>
  <si>
    <t>3.Проведение технической инвентаризации</t>
  </si>
  <si>
    <t>4. Ремонт, замена внутридомовых электрических сетей</t>
  </si>
  <si>
    <t>Лот № 5 Северныйтерриториальный округ</t>
  </si>
  <si>
    <t>ул. Конзихинская</t>
  </si>
  <si>
    <t>13</t>
  </si>
  <si>
    <t>13, к.1</t>
  </si>
  <si>
    <t>32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</si>
</sst>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17" fontId="1" fillId="33" borderId="19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2" zoomScaleNormal="82" zoomScaleSheetLayoutView="100" zoomScalePageLayoutView="34" workbookViewId="0" topLeftCell="A1">
      <selection activeCell="N15" sqref="N15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16384" width="9.125" style="1" customWidth="1"/>
  </cols>
  <sheetData>
    <row r="1" spans="2:6" s="3" customFormat="1" ht="27" customHeight="1">
      <c r="B1" s="4"/>
      <c r="C1" s="42" t="s">
        <v>15</v>
      </c>
      <c r="D1" s="42"/>
      <c r="E1" s="42"/>
      <c r="F1" s="42"/>
    </row>
    <row r="2" spans="2:6" s="3" customFormat="1" ht="41.25" customHeight="1">
      <c r="B2" s="5"/>
      <c r="C2" s="42" t="s">
        <v>16</v>
      </c>
      <c r="D2" s="42"/>
      <c r="E2" s="42"/>
      <c r="F2" s="42"/>
    </row>
    <row r="3" spans="1:2" s="6" customFormat="1" ht="63" customHeight="1">
      <c r="A3" s="43" t="s">
        <v>14</v>
      </c>
      <c r="B3" s="43"/>
    </row>
    <row r="4" spans="1:8" s="3" customFormat="1" ht="18.75" customHeight="1">
      <c r="A4" s="44" t="s">
        <v>22</v>
      </c>
      <c r="B4" s="44"/>
      <c r="C4" s="45" t="s">
        <v>23</v>
      </c>
      <c r="D4" s="45" t="s">
        <v>23</v>
      </c>
      <c r="E4" s="45" t="s">
        <v>23</v>
      </c>
      <c r="F4" s="45" t="s">
        <v>23</v>
      </c>
      <c r="G4" s="45" t="s">
        <v>23</v>
      </c>
      <c r="H4" s="45" t="s">
        <v>23</v>
      </c>
    </row>
    <row r="5" spans="1:8" s="7" customFormat="1" ht="39" customHeight="1">
      <c r="A5" s="28" t="s">
        <v>6</v>
      </c>
      <c r="B5" s="29" t="s">
        <v>7</v>
      </c>
      <c r="C5" s="30" t="s">
        <v>17</v>
      </c>
      <c r="D5" s="30" t="s">
        <v>24</v>
      </c>
      <c r="E5" s="30" t="s">
        <v>25</v>
      </c>
      <c r="F5" s="30" t="s">
        <v>18</v>
      </c>
      <c r="G5" s="30" t="s">
        <v>26</v>
      </c>
      <c r="H5" s="30" t="s">
        <v>19</v>
      </c>
    </row>
    <row r="6" spans="1:8" s="3" customFormat="1" ht="18.75" customHeight="1">
      <c r="A6" s="8"/>
      <c r="B6" s="8" t="s">
        <v>8</v>
      </c>
      <c r="C6" s="19">
        <v>580.1</v>
      </c>
      <c r="D6" s="19">
        <v>579.4</v>
      </c>
      <c r="E6" s="19">
        <v>579.4</v>
      </c>
      <c r="F6" s="19">
        <v>652.7</v>
      </c>
      <c r="G6" s="19">
        <v>779.5</v>
      </c>
      <c r="H6" s="19">
        <v>652.9</v>
      </c>
    </row>
    <row r="7" spans="1:8" s="3" customFormat="1" ht="18.75" customHeight="1" thickBot="1">
      <c r="A7" s="8"/>
      <c r="B7" s="8" t="s">
        <v>9</v>
      </c>
      <c r="C7" s="19">
        <v>580.1</v>
      </c>
      <c r="D7" s="19">
        <v>579.4</v>
      </c>
      <c r="E7" s="19">
        <v>579.4</v>
      </c>
      <c r="F7" s="19">
        <v>652.7</v>
      </c>
      <c r="G7" s="19">
        <v>779.5</v>
      </c>
      <c r="H7" s="19">
        <v>652.9</v>
      </c>
    </row>
    <row r="8" spans="1:8" s="3" customFormat="1" ht="18.75" customHeight="1">
      <c r="A8" s="39" t="s">
        <v>5</v>
      </c>
      <c r="B8" s="23" t="s">
        <v>2</v>
      </c>
      <c r="C8" s="24">
        <f>C7*45%/100</f>
        <v>2.61045</v>
      </c>
      <c r="D8" s="24">
        <f>D7*45%/100</f>
        <v>2.6073000000000004</v>
      </c>
      <c r="E8" s="24">
        <f>E7*45%/100</f>
        <v>2.6073000000000004</v>
      </c>
      <c r="F8" s="24">
        <f>F7*45%/100</f>
        <v>2.9371500000000004</v>
      </c>
      <c r="G8" s="24">
        <f>G7*45%/100</f>
        <v>3.50775</v>
      </c>
      <c r="H8" s="24">
        <f>H7*45%/100</f>
        <v>2.93805</v>
      </c>
    </row>
    <row r="9" spans="1:8" s="6" customFormat="1" ht="18.75" customHeight="1">
      <c r="A9" s="40"/>
      <c r="B9" s="15" t="s">
        <v>11</v>
      </c>
      <c r="C9" s="9">
        <f>1007.68*C8</f>
        <v>2630.498256</v>
      </c>
      <c r="D9" s="9">
        <f>1007.68*D8</f>
        <v>2627.3240640000004</v>
      </c>
      <c r="E9" s="9">
        <f>1007.68*E8</f>
        <v>2627.3240640000004</v>
      </c>
      <c r="F9" s="9">
        <f>1007.68*F8</f>
        <v>2959.707312</v>
      </c>
      <c r="G9" s="9">
        <f>1007.68*G8</f>
        <v>3534.68952</v>
      </c>
      <c r="H9" s="9">
        <f>1007.68*H8</f>
        <v>2960.614224</v>
      </c>
    </row>
    <row r="10" spans="1:8" s="3" customFormat="1" ht="18.75" customHeight="1">
      <c r="A10" s="40"/>
      <c r="B10" s="15" t="s">
        <v>1</v>
      </c>
      <c r="C10" s="2">
        <f>C9/C6/12</f>
        <v>0.37788</v>
      </c>
      <c r="D10" s="2">
        <f>D9/D6/12</f>
        <v>0.37788000000000005</v>
      </c>
      <c r="E10" s="2">
        <f>E9/E6/12</f>
        <v>0.37788000000000005</v>
      </c>
      <c r="F10" s="2">
        <f>F9/F6/12</f>
        <v>0.37788</v>
      </c>
      <c r="G10" s="2">
        <f>G9/G6/12</f>
        <v>0.37788</v>
      </c>
      <c r="H10" s="2">
        <f>H9/H6/12</f>
        <v>0.37788</v>
      </c>
    </row>
    <row r="11" spans="1:8" s="3" customFormat="1" ht="18.75" customHeight="1" thickBot="1">
      <c r="A11" s="41"/>
      <c r="B11" s="25" t="s">
        <v>0</v>
      </c>
      <c r="C11" s="26" t="s">
        <v>12</v>
      </c>
      <c r="D11" s="26" t="s">
        <v>12</v>
      </c>
      <c r="E11" s="26" t="s">
        <v>12</v>
      </c>
      <c r="F11" s="26" t="s">
        <v>12</v>
      </c>
      <c r="G11" s="26" t="s">
        <v>12</v>
      </c>
      <c r="H11" s="26" t="s">
        <v>12</v>
      </c>
    </row>
    <row r="12" spans="1:8" s="3" customFormat="1" ht="18.75" customHeight="1">
      <c r="A12" s="31" t="s">
        <v>13</v>
      </c>
      <c r="B12" s="16" t="s">
        <v>3</v>
      </c>
      <c r="C12" s="17">
        <f>C7*10%/10</f>
        <v>5.801</v>
      </c>
      <c r="D12" s="17">
        <f>D7*10%/10</f>
        <v>5.794</v>
      </c>
      <c r="E12" s="17">
        <f>E7*10%/10</f>
        <v>5.794</v>
      </c>
      <c r="F12" s="17">
        <f>F7*10%/10</f>
        <v>6.527000000000001</v>
      </c>
      <c r="G12" s="17">
        <f>G7*10%/10</f>
        <v>7.795</v>
      </c>
      <c r="H12" s="17">
        <f>H7*10%/10</f>
        <v>6.529000000000001</v>
      </c>
    </row>
    <row r="13" spans="1:8" s="3" customFormat="1" ht="18.75" customHeight="1">
      <c r="A13" s="31"/>
      <c r="B13" s="15" t="s">
        <v>11</v>
      </c>
      <c r="C13" s="2">
        <f>2281.73*C12</f>
        <v>13236.31573</v>
      </c>
      <c r="D13" s="2">
        <f>2281.73*D12</f>
        <v>13220.34362</v>
      </c>
      <c r="E13" s="2">
        <f>2281.73*E12</f>
        <v>13220.34362</v>
      </c>
      <c r="F13" s="2">
        <f>2281.73*F12</f>
        <v>14892.851710000003</v>
      </c>
      <c r="G13" s="2">
        <f>2281.73*G12</f>
        <v>17786.08535</v>
      </c>
      <c r="H13" s="2">
        <f>2281.73*H12</f>
        <v>14897.415170000002</v>
      </c>
    </row>
    <row r="14" spans="1:8" s="3" customFormat="1" ht="18.75" customHeight="1">
      <c r="A14" s="31"/>
      <c r="B14" s="15" t="s">
        <v>1</v>
      </c>
      <c r="C14" s="2">
        <f>C13/C6/12</f>
        <v>1.9014416666666667</v>
      </c>
      <c r="D14" s="2">
        <f>D13/D6/12</f>
        <v>1.9014416666666667</v>
      </c>
      <c r="E14" s="2">
        <f>E13/E6/12</f>
        <v>1.9014416666666667</v>
      </c>
      <c r="F14" s="2">
        <f>F13/F6/12</f>
        <v>1.901441666666667</v>
      </c>
      <c r="G14" s="2">
        <f>G13/G6/12</f>
        <v>1.901441666666667</v>
      </c>
      <c r="H14" s="2">
        <f>H13/H6/12</f>
        <v>1.901441666666667</v>
      </c>
    </row>
    <row r="15" spans="1:8" s="3" customFormat="1" ht="18.75" customHeight="1" thickBot="1">
      <c r="A15" s="32"/>
      <c r="B15" s="25" t="s">
        <v>0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</row>
    <row r="16" spans="1:8" s="3" customFormat="1" ht="18.75" customHeight="1" thickTop="1">
      <c r="A16" s="33" t="s">
        <v>20</v>
      </c>
      <c r="B16" s="20" t="s">
        <v>11</v>
      </c>
      <c r="C16" s="21">
        <v>7500</v>
      </c>
      <c r="D16" s="21">
        <v>7500</v>
      </c>
      <c r="E16" s="21">
        <v>7500</v>
      </c>
      <c r="F16" s="21">
        <v>7500</v>
      </c>
      <c r="G16" s="21">
        <v>7500</v>
      </c>
      <c r="H16" s="21">
        <v>7500</v>
      </c>
    </row>
    <row r="17" spans="1:8" s="3" customFormat="1" ht="18.75" customHeight="1">
      <c r="A17" s="34"/>
      <c r="B17" s="20" t="s">
        <v>1</v>
      </c>
      <c r="C17" s="21">
        <f aca="true" t="shared" si="0" ref="C17:H17">C16/C6/36</f>
        <v>0.35913348273286216</v>
      </c>
      <c r="D17" s="21">
        <f t="shared" si="0"/>
        <v>0.3595673685421701</v>
      </c>
      <c r="E17" s="21">
        <f t="shared" si="0"/>
        <v>0.3595673685421701</v>
      </c>
      <c r="F17" s="21">
        <f t="shared" si="0"/>
        <v>0.31918696695776516</v>
      </c>
      <c r="G17" s="21">
        <f t="shared" si="0"/>
        <v>0.2672653410305752</v>
      </c>
      <c r="H17" s="21">
        <f t="shared" si="0"/>
        <v>0.31908919181089496</v>
      </c>
    </row>
    <row r="18" spans="1:8" s="3" customFormat="1" ht="18.75" customHeight="1" thickBot="1">
      <c r="A18" s="35"/>
      <c r="B18" s="25" t="s">
        <v>0</v>
      </c>
      <c r="C18" s="27">
        <v>43435</v>
      </c>
      <c r="D18" s="27">
        <v>43435</v>
      </c>
      <c r="E18" s="27">
        <v>43435</v>
      </c>
      <c r="F18" s="27">
        <v>43435</v>
      </c>
      <c r="G18" s="27">
        <v>43435</v>
      </c>
      <c r="H18" s="27">
        <v>43435</v>
      </c>
    </row>
    <row r="19" spans="1:8" s="3" customFormat="1" ht="18.75" customHeight="1" thickTop="1">
      <c r="A19" s="38" t="s">
        <v>21</v>
      </c>
      <c r="B19" s="14" t="s">
        <v>4</v>
      </c>
      <c r="C19" s="11">
        <f aca="true" t="shared" si="1" ref="C19:H19">C7*0.7%</f>
        <v>4.0607</v>
      </c>
      <c r="D19" s="11">
        <f t="shared" si="1"/>
        <v>4.0558</v>
      </c>
      <c r="E19" s="11">
        <f t="shared" si="1"/>
        <v>4.0558</v>
      </c>
      <c r="F19" s="11">
        <f t="shared" si="1"/>
        <v>4.5689</v>
      </c>
      <c r="G19" s="11">
        <f t="shared" si="1"/>
        <v>5.456499999999999</v>
      </c>
      <c r="H19" s="11">
        <f t="shared" si="1"/>
        <v>4.5703</v>
      </c>
    </row>
    <row r="20" spans="1:8" s="3" customFormat="1" ht="18.75" customHeight="1">
      <c r="A20" s="31"/>
      <c r="B20" s="15" t="s">
        <v>11</v>
      </c>
      <c r="C20" s="10">
        <f>45.32*C19</f>
        <v>184.030924</v>
      </c>
      <c r="D20" s="10">
        <f>45.32*D19</f>
        <v>183.808856</v>
      </c>
      <c r="E20" s="10">
        <f>45.32*E19</f>
        <v>183.808856</v>
      </c>
      <c r="F20" s="10">
        <f>45.32*F19</f>
        <v>207.06254800000002</v>
      </c>
      <c r="G20" s="10">
        <f>45.32*G19</f>
        <v>247.28857999999997</v>
      </c>
      <c r="H20" s="10">
        <f>45.32*H19</f>
        <v>207.125996</v>
      </c>
    </row>
    <row r="21" spans="1:8" s="3" customFormat="1" ht="18.75" customHeight="1">
      <c r="A21" s="31"/>
      <c r="B21" s="15" t="s">
        <v>1</v>
      </c>
      <c r="C21" s="10">
        <f aca="true" t="shared" si="2" ref="C21:H21">C20/C6/12</f>
        <v>0.026436666666666664</v>
      </c>
      <c r="D21" s="10">
        <f t="shared" si="2"/>
        <v>0.026436666666666667</v>
      </c>
      <c r="E21" s="10">
        <f t="shared" si="2"/>
        <v>0.026436666666666667</v>
      </c>
      <c r="F21" s="10">
        <f t="shared" si="2"/>
        <v>0.026436666666666667</v>
      </c>
      <c r="G21" s="10">
        <f t="shared" si="2"/>
        <v>0.026436666666666664</v>
      </c>
      <c r="H21" s="10">
        <f t="shared" si="2"/>
        <v>0.026436666666666664</v>
      </c>
    </row>
    <row r="22" spans="1:8" s="3" customFormat="1" ht="18.75" customHeight="1" thickBot="1">
      <c r="A22" s="32"/>
      <c r="B22" s="25" t="s">
        <v>0</v>
      </c>
      <c r="C22" s="26" t="s">
        <v>12</v>
      </c>
      <c r="D22" s="26" t="s">
        <v>12</v>
      </c>
      <c r="E22" s="26" t="s">
        <v>12</v>
      </c>
      <c r="F22" s="26" t="s">
        <v>12</v>
      </c>
      <c r="G22" s="26" t="s">
        <v>12</v>
      </c>
      <c r="H22" s="26" t="s">
        <v>12</v>
      </c>
    </row>
    <row r="23" spans="1:8" s="8" customFormat="1" ht="18.75" customHeight="1" thickTop="1">
      <c r="A23" s="36" t="s">
        <v>10</v>
      </c>
      <c r="B23" s="37"/>
      <c r="C23" s="12">
        <f>C9+C13+C16+C20</f>
        <v>23550.84491</v>
      </c>
      <c r="D23" s="12">
        <f>D9+D13+D16+D20</f>
        <v>23531.47654</v>
      </c>
      <c r="E23" s="12">
        <f>E9+E13+E16+E20</f>
        <v>23531.47654</v>
      </c>
      <c r="F23" s="12">
        <f>F9+F13+F16+F20</f>
        <v>25559.621570000003</v>
      </c>
      <c r="G23" s="12">
        <f>G9+G13+G16+G20</f>
        <v>29068.06345</v>
      </c>
      <c r="H23" s="12">
        <f>H9+H13+H16+H20</f>
        <v>25565.15539</v>
      </c>
    </row>
    <row r="24" s="8" customFormat="1" ht="13.5" customHeight="1"/>
    <row r="25" spans="3:8" s="8" customFormat="1" ht="13.5" customHeight="1">
      <c r="C25" s="13">
        <f>C21+C17+C14+C10</f>
        <v>2.664891816066196</v>
      </c>
      <c r="D25" s="13">
        <f>D21+D17+D14+D10</f>
        <v>2.6653257018755037</v>
      </c>
      <c r="E25" s="13">
        <f>E21+E17+E14+E10</f>
        <v>2.6653257018755037</v>
      </c>
      <c r="F25" s="13">
        <f>F21+F17+F14+F10</f>
        <v>2.624945300291099</v>
      </c>
      <c r="G25" s="13">
        <f>G21+G17+G14+G10</f>
        <v>2.5730236743639088</v>
      </c>
      <c r="H25" s="13">
        <f>H21+H17+H14+H10</f>
        <v>2.6248475251442285</v>
      </c>
    </row>
    <row r="26" spans="3:7" s="18" customFormat="1" ht="12.75">
      <c r="C26" s="22"/>
      <c r="D26" s="22"/>
      <c r="E26" s="22"/>
      <c r="F26" s="22"/>
      <c r="G26" s="22"/>
    </row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</sheetData>
  <sheetProtection/>
  <mergeCells count="9">
    <mergeCell ref="C2:F2"/>
    <mergeCell ref="C1:F1"/>
    <mergeCell ref="A3:B3"/>
    <mergeCell ref="A4:B4"/>
    <mergeCell ref="A12:A15"/>
    <mergeCell ref="A16:A18"/>
    <mergeCell ref="A23:B23"/>
    <mergeCell ref="A19:A22"/>
    <mergeCell ref="A8:A11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2018-03-02T09:20:03Z</dcterms:modified>
  <cp:category/>
  <cp:version/>
  <cp:contentType/>
  <cp:contentStatus/>
</cp:coreProperties>
</file>